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conomic Development\DowntownDC BID\Economic Development Department\2021\Net Fiscal Impact RFP\"/>
    </mc:Choice>
  </mc:AlternateContent>
  <xr:revisionPtr revIDLastSave="0" documentId="13_ncr:1_{50D2E88C-6B73-4729-8544-A5C7CB1F506F}" xr6:coauthVersionLast="47" xr6:coauthVersionMax="47" xr10:uidLastSave="{00000000-0000-0000-0000-000000000000}"/>
  <bookViews>
    <workbookView xWindow="-110" yWindow="-110" windowWidth="19420" windowHeight="10420" xr2:uid="{4085FC7A-538C-4582-81C4-D8367FF88A46}"/>
  </bookViews>
  <sheets>
    <sheet name="DBID and All of DC" sheetId="1" r:id="rId1"/>
    <sheet name="Key Assump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5" i="1" l="1"/>
  <c r="AC15" i="1"/>
  <c r="AA15" i="1"/>
  <c r="W15" i="1"/>
  <c r="U15" i="1"/>
  <c r="S15" i="1"/>
  <c r="Q15" i="1"/>
  <c r="O15" i="1"/>
  <c r="M15" i="1"/>
  <c r="K15" i="1"/>
  <c r="Y11" i="1"/>
  <c r="Y108" i="1"/>
  <c r="Y13" i="1" s="1"/>
  <c r="Y15" i="1" s="1"/>
  <c r="Y34" i="1"/>
  <c r="Y20" i="1"/>
  <c r="Y49" i="1"/>
  <c r="Y89" i="1"/>
  <c r="Y81" i="1"/>
  <c r="I15" i="1"/>
  <c r="Y78" i="1" l="1"/>
  <c r="Y96" i="1"/>
  <c r="Y98" i="1" s="1"/>
  <c r="Y104" i="1" s="1"/>
</calcChain>
</file>

<file path=xl/sharedStrings.xml><?xml version="1.0" encoding="utf-8"?>
<sst xmlns="http://schemas.openxmlformats.org/spreadsheetml/2006/main" count="191" uniqueCount="114">
  <si>
    <t>Property Taxes</t>
  </si>
  <si>
    <t>A</t>
  </si>
  <si>
    <t>Commercial</t>
  </si>
  <si>
    <t>i</t>
  </si>
  <si>
    <t>Large Office</t>
  </si>
  <si>
    <t>Small Office</t>
  </si>
  <si>
    <t>Other</t>
  </si>
  <si>
    <t>ii</t>
  </si>
  <si>
    <t>Hotel</t>
  </si>
  <si>
    <t>iii</t>
  </si>
  <si>
    <t>Apts</t>
  </si>
  <si>
    <t>b</t>
  </si>
  <si>
    <t>Condos</t>
  </si>
  <si>
    <t>c</t>
  </si>
  <si>
    <t>Sales Taxes</t>
  </si>
  <si>
    <t>At Physical Locations</t>
  </si>
  <si>
    <t>B</t>
  </si>
  <si>
    <t>C</t>
  </si>
  <si>
    <t>D</t>
  </si>
  <si>
    <t>FY 2021</t>
  </si>
  <si>
    <t>FY 2019</t>
  </si>
  <si>
    <t>FY 2020</t>
  </si>
  <si>
    <t>FY 2022</t>
  </si>
  <si>
    <t>FY 2023</t>
  </si>
  <si>
    <t>Five Year Trend:  FY 2019 -- FY 2023</t>
  </si>
  <si>
    <t xml:space="preserve">B </t>
  </si>
  <si>
    <t>Residential</t>
  </si>
  <si>
    <t>DowntownDC BID Area</t>
  </si>
  <si>
    <t>All Of DC</t>
  </si>
  <si>
    <t>Personal Property</t>
  </si>
  <si>
    <t>DowntownDC BID Area and All of DC:  Gross Local Revenues and Gross Local Expenses</t>
  </si>
  <si>
    <t>Sources of Information:</t>
  </si>
  <si>
    <t>Total</t>
  </si>
  <si>
    <t>I</t>
  </si>
  <si>
    <t>Unincorporated Business</t>
  </si>
  <si>
    <t>Deed Transfer Taxes</t>
  </si>
  <si>
    <t>Deed Recordation Taxes</t>
  </si>
  <si>
    <t>Online By Residents and Businesses</t>
  </si>
  <si>
    <t>Income Taxes</t>
  </si>
  <si>
    <t>Individual</t>
  </si>
  <si>
    <t>Withholding</t>
  </si>
  <si>
    <t>E</t>
  </si>
  <si>
    <t>10.25% Sales Tax Revenue</t>
  </si>
  <si>
    <t>6% General Sales Tax Revenue</t>
  </si>
  <si>
    <t>10% Food Service Sales Tax Revenue</t>
  </si>
  <si>
    <t>14.98% Hotel Sales Tax Revenue</t>
  </si>
  <si>
    <t>18% Parking Sales Tax Revenue</t>
  </si>
  <si>
    <t>Economic Interest</t>
  </si>
  <si>
    <t xml:space="preserve">Estate </t>
  </si>
  <si>
    <t>F</t>
  </si>
  <si>
    <t>G</t>
  </si>
  <si>
    <t>H</t>
  </si>
  <si>
    <t>Alcohol</t>
  </si>
  <si>
    <t>Cigarette</t>
  </si>
  <si>
    <t>Motor Vehicle</t>
  </si>
  <si>
    <t>Motor Fuel</t>
  </si>
  <si>
    <t>Pubic Space Rental</t>
  </si>
  <si>
    <t>Gross Receipts</t>
  </si>
  <si>
    <t>Public Utilities</t>
  </si>
  <si>
    <t>Toll Telecommunications</t>
  </si>
  <si>
    <t>Insurance Premiums</t>
  </si>
  <si>
    <t>Ball Park Fee</t>
  </si>
  <si>
    <t>Private Sports Wagering</t>
  </si>
  <si>
    <t>Games of Skill</t>
  </si>
  <si>
    <t>Health Related Taxes</t>
  </si>
  <si>
    <t>Non-Tax</t>
  </si>
  <si>
    <t>iv</t>
  </si>
  <si>
    <t>v</t>
  </si>
  <si>
    <t>vi</t>
  </si>
  <si>
    <t>vii</t>
  </si>
  <si>
    <t>Licenses &amp; Permits</t>
  </si>
  <si>
    <t>Fines &amp; Forfeits</t>
  </si>
  <si>
    <t>Charges for Services</t>
  </si>
  <si>
    <t>Miscellaneous</t>
  </si>
  <si>
    <t>Lottery</t>
  </si>
  <si>
    <t>Total Gross Local Fund Revenue</t>
  </si>
  <si>
    <t>Less Revenue Dedicated to Other Funds</t>
  </si>
  <si>
    <t>Local Fund Revenue</t>
  </si>
  <si>
    <t>Gross Local Revenue</t>
  </si>
  <si>
    <t>Local Expenditures</t>
  </si>
  <si>
    <t xml:space="preserve">Net Fiscal Impact </t>
  </si>
  <si>
    <t>XXXXXXXXXXXXXXXXXXXXXXXXXXXXXXXXXXXXXXXXXXXXXXXXXXXXXXXXXXXXXXXXXXXXXXXXXXXXXXXXXXXXXXXXXXXXXXXXXXXXXXXXXXXXXXXXXXXXXXXXXXXXXXXXXXXXXXXXXXXXXXXXXXXXXXXXXXXXXXXXXXXXXXXXXXXXXXXXXXXXXXXXXXXXXXXXXXXXXXXXXXXXXXXXXXXXXXXXXXXXXXX</t>
  </si>
  <si>
    <t>(All Dollar figures in millions)</t>
  </si>
  <si>
    <t>1.  Gross Local Revenue:  2019, 2020 and 2021 CAFRs; 2019-2022 Revenue Estimates; 2019--2023 DC Budgets; and OTR Property Tax Extract.</t>
  </si>
  <si>
    <t>2.  Gross Local Expenditures:  2019, 2020 and 2021 CAFRs and 2019 -- 2023 Budgets</t>
  </si>
  <si>
    <t>Corporate Franchise</t>
  </si>
  <si>
    <t>Real Property Taxes</t>
  </si>
  <si>
    <t xml:space="preserve">a </t>
  </si>
  <si>
    <t>d</t>
  </si>
  <si>
    <t>Additional Funds Going Into General Fund</t>
  </si>
  <si>
    <t xml:space="preserve">A </t>
  </si>
  <si>
    <t>Dedicated Taxes</t>
  </si>
  <si>
    <t>Special Purpose (O-Type) Revenues</t>
  </si>
  <si>
    <t>Total General Fund Revenues</t>
  </si>
  <si>
    <t>Economic Development and Regulation</t>
  </si>
  <si>
    <t>Public Education System</t>
  </si>
  <si>
    <t>Public Safety and Justice</t>
  </si>
  <si>
    <t>Human Support Services</t>
  </si>
  <si>
    <t>Operations and Infrastructure</t>
  </si>
  <si>
    <t>Financing and Other</t>
  </si>
  <si>
    <t>Debt Service</t>
  </si>
  <si>
    <t>Sub-Total</t>
  </si>
  <si>
    <t>Paygo Capital</t>
  </si>
  <si>
    <t>Transfer to Convention Center</t>
  </si>
  <si>
    <t>Bond Issuance Costs</t>
  </si>
  <si>
    <t>Transfer to Trust Fund for Post-</t>
  </si>
  <si>
    <t>Employment Benefits</t>
  </si>
  <si>
    <t>Repay Reserves</t>
  </si>
  <si>
    <t>Government Direction and Support</t>
  </si>
  <si>
    <t>NA</t>
  </si>
  <si>
    <t>DowtownDC BID Area as a Percentage of All of DC</t>
  </si>
  <si>
    <t>Operating Expenditures:  General Fund--LOCAL Funds Component</t>
  </si>
  <si>
    <t>Transfer to Highway Trust Fund</t>
  </si>
  <si>
    <t>To be created by contractor in consultaituon with BID&gt;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</si>
</sst>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7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0" xfId="0" applyFont="1"/>
    <xf numFmtId="165" fontId="0" fillId="0" borderId="0" xfId="2" applyNumberFormat="1" applyFont="1"/>
    <xf numFmtId="165" fontId="0" fillId="0" borderId="2" xfId="2" applyNumberFormat="1" applyFont="1" applyBorder="1"/>
    <xf numFmtId="167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7" fontId="2" fillId="0" borderId="0" xfId="1" applyNumberFormat="1" applyFont="1"/>
    <xf numFmtId="165" fontId="2" fillId="0" borderId="0" xfId="2" applyNumberFormat="1" applyFont="1"/>
    <xf numFmtId="165" fontId="0" fillId="0" borderId="0" xfId="2" applyNumberFormat="1" applyFont="1" applyBorder="1"/>
    <xf numFmtId="167" fontId="0" fillId="0" borderId="0" xfId="1" applyNumberFormat="1" applyFont="1" applyBorder="1"/>
    <xf numFmtId="167" fontId="0" fillId="0" borderId="0" xfId="0" applyNumberFormat="1"/>
    <xf numFmtId="165" fontId="0" fillId="0" borderId="0" xfId="0" applyNumberFormat="1"/>
    <xf numFmtId="167" fontId="0" fillId="0" borderId="0" xfId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417C8-B26B-469C-AA9F-4D90385B0A07}">
  <sheetPr>
    <pageSetUpPr fitToPage="1"/>
  </sheetPr>
  <dimension ref="A1:AQ126"/>
  <sheetViews>
    <sheetView tabSelected="1" zoomScale="70" zoomScaleNormal="70" workbookViewId="0">
      <selection activeCell="AG15" sqref="AG15"/>
    </sheetView>
  </sheetViews>
  <sheetFormatPr defaultRowHeight="14.5" x14ac:dyDescent="0.35"/>
  <cols>
    <col min="1" max="1" width="4" customWidth="1"/>
    <col min="2" max="2" width="3.26953125" customWidth="1"/>
    <col min="3" max="3" width="4.453125" customWidth="1"/>
    <col min="4" max="4" width="3.7265625" customWidth="1"/>
    <col min="5" max="5" width="3" customWidth="1"/>
    <col min="6" max="6" width="3.08984375" customWidth="1"/>
    <col min="8" max="8" width="2.26953125" customWidth="1"/>
    <col min="10" max="10" width="2.81640625" customWidth="1"/>
    <col min="12" max="12" width="3.36328125" customWidth="1"/>
    <col min="14" max="14" width="2.6328125" customWidth="1"/>
    <col min="16" max="16" width="2.7265625" customWidth="1"/>
    <col min="18" max="18" width="2.90625" customWidth="1"/>
    <col min="20" max="20" width="2.6328125" customWidth="1"/>
    <col min="22" max="22" width="2.36328125" customWidth="1"/>
    <col min="24" max="24" width="2.6328125" customWidth="1"/>
    <col min="25" max="25" width="9.08984375" bestFit="1" customWidth="1"/>
    <col min="26" max="26" width="2.453125" customWidth="1"/>
    <col min="28" max="28" width="3" customWidth="1"/>
    <col min="30" max="30" width="3.26953125" customWidth="1"/>
    <col min="32" max="32" width="2.36328125" customWidth="1"/>
    <col min="34" max="34" width="2.36328125" customWidth="1"/>
    <col min="36" max="36" width="2.90625" customWidth="1"/>
    <col min="38" max="38" width="2.26953125" customWidth="1"/>
    <col min="40" max="40" width="3" customWidth="1"/>
    <col min="42" max="42" width="3" customWidth="1"/>
  </cols>
  <sheetData>
    <row r="1" spans="1:43" ht="26" x14ac:dyDescent="0.6">
      <c r="A1" s="6" t="s">
        <v>30</v>
      </c>
    </row>
    <row r="2" spans="1:43" x14ac:dyDescent="0.35">
      <c r="A2" t="s">
        <v>82</v>
      </c>
    </row>
    <row r="3" spans="1:43" x14ac:dyDescent="0.35">
      <c r="A3" t="s">
        <v>31</v>
      </c>
    </row>
    <row r="4" spans="1:43" x14ac:dyDescent="0.35">
      <c r="A4" t="s">
        <v>83</v>
      </c>
    </row>
    <row r="5" spans="1:43" x14ac:dyDescent="0.35">
      <c r="A5" t="s">
        <v>84</v>
      </c>
    </row>
    <row r="7" spans="1:43" x14ac:dyDescent="0.35">
      <c r="I7" s="4" t="s">
        <v>27</v>
      </c>
      <c r="J7" s="4"/>
      <c r="K7" s="4"/>
      <c r="L7" s="4"/>
      <c r="M7" s="4"/>
      <c r="N7" s="4"/>
      <c r="O7" s="4"/>
      <c r="P7" s="4"/>
      <c r="Q7" s="4"/>
      <c r="R7" s="4"/>
      <c r="S7" s="4"/>
      <c r="U7" s="4" t="s">
        <v>28</v>
      </c>
      <c r="V7" s="4"/>
      <c r="W7" s="4"/>
      <c r="X7" s="4"/>
      <c r="Y7" s="4"/>
      <c r="Z7" s="4"/>
      <c r="AA7" s="4"/>
      <c r="AB7" s="4"/>
      <c r="AC7" s="4"/>
      <c r="AD7" s="4"/>
      <c r="AE7" s="4"/>
      <c r="AG7" s="4" t="s">
        <v>110</v>
      </c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x14ac:dyDescent="0.35">
      <c r="K8" s="4" t="s">
        <v>24</v>
      </c>
      <c r="L8" s="4"/>
      <c r="M8" s="4"/>
      <c r="N8" s="4"/>
      <c r="O8" s="4"/>
      <c r="P8" s="4"/>
      <c r="Q8" s="4"/>
      <c r="R8" s="4"/>
      <c r="S8" s="4"/>
      <c r="W8" s="4" t="s">
        <v>24</v>
      </c>
      <c r="X8" s="4"/>
      <c r="Y8" s="4"/>
      <c r="Z8" s="4"/>
      <c r="AA8" s="4"/>
      <c r="AB8" s="4"/>
      <c r="AC8" s="4"/>
      <c r="AD8" s="4"/>
      <c r="AE8" s="4"/>
      <c r="AI8" s="4" t="s">
        <v>24</v>
      </c>
      <c r="AJ8" s="4"/>
      <c r="AK8" s="4"/>
      <c r="AL8" s="4"/>
      <c r="AM8" s="4"/>
      <c r="AN8" s="4"/>
      <c r="AO8" s="4"/>
      <c r="AP8" s="4"/>
      <c r="AQ8" s="4"/>
    </row>
    <row r="9" spans="1:43" x14ac:dyDescent="0.35">
      <c r="I9" s="3" t="s">
        <v>19</v>
      </c>
      <c r="J9" s="1"/>
      <c r="K9" s="3" t="s">
        <v>20</v>
      </c>
      <c r="L9" s="1"/>
      <c r="M9" s="3" t="s">
        <v>21</v>
      </c>
      <c r="N9" s="1"/>
      <c r="O9" s="3" t="s">
        <v>19</v>
      </c>
      <c r="P9" s="1"/>
      <c r="Q9" s="3" t="s">
        <v>22</v>
      </c>
      <c r="R9" s="1"/>
      <c r="S9" s="3" t="s">
        <v>23</v>
      </c>
      <c r="U9" s="3" t="s">
        <v>19</v>
      </c>
      <c r="V9" s="1"/>
      <c r="W9" s="3" t="s">
        <v>20</v>
      </c>
      <c r="X9" s="1"/>
      <c r="Y9" s="3" t="s">
        <v>21</v>
      </c>
      <c r="Z9" s="1"/>
      <c r="AA9" s="3" t="s">
        <v>19</v>
      </c>
      <c r="AB9" s="1"/>
      <c r="AC9" s="3" t="s">
        <v>22</v>
      </c>
      <c r="AD9" s="1"/>
      <c r="AE9" s="3" t="s">
        <v>23</v>
      </c>
      <c r="AG9" s="3" t="s">
        <v>19</v>
      </c>
      <c r="AH9" s="1"/>
      <c r="AI9" s="3" t="s">
        <v>20</v>
      </c>
      <c r="AJ9" s="1"/>
      <c r="AK9" s="3" t="s">
        <v>21</v>
      </c>
      <c r="AL9" s="1"/>
      <c r="AM9" s="3" t="s">
        <v>19</v>
      </c>
      <c r="AN9" s="1"/>
      <c r="AO9" s="3" t="s">
        <v>22</v>
      </c>
      <c r="AP9" s="1"/>
      <c r="AQ9" s="3" t="s">
        <v>23</v>
      </c>
    </row>
    <row r="11" spans="1:43" x14ac:dyDescent="0.35">
      <c r="B11" t="s">
        <v>78</v>
      </c>
      <c r="I11" s="7"/>
      <c r="Y11" s="17">
        <f>Y96</f>
        <v>8797.3999999999978</v>
      </c>
    </row>
    <row r="13" spans="1:43" x14ac:dyDescent="0.35">
      <c r="B13" t="s">
        <v>79</v>
      </c>
      <c r="I13" s="9"/>
      <c r="Y13" s="16">
        <f>Y108</f>
        <v>8188.3000000000011</v>
      </c>
    </row>
    <row r="15" spans="1:43" x14ac:dyDescent="0.35">
      <c r="B15" t="s">
        <v>80</v>
      </c>
      <c r="I15" s="8">
        <f>I11-I13</f>
        <v>0</v>
      </c>
      <c r="K15" s="8">
        <f>K11-K13</f>
        <v>0</v>
      </c>
      <c r="M15" s="8">
        <f>M11-M13</f>
        <v>0</v>
      </c>
      <c r="O15" s="8">
        <f>O11-O13</f>
        <v>0</v>
      </c>
      <c r="Q15" s="8">
        <f>Q11-Q13</f>
        <v>0</v>
      </c>
      <c r="S15" s="8">
        <f>S11-S13</f>
        <v>0</v>
      </c>
      <c r="U15" s="8">
        <f>U11-U13</f>
        <v>0</v>
      </c>
      <c r="W15" s="8">
        <f>W11-W13</f>
        <v>0</v>
      </c>
      <c r="Y15" s="8">
        <f>Y11-Y13</f>
        <v>609.09999999999673</v>
      </c>
      <c r="AA15" s="8">
        <f>AA11-AA13</f>
        <v>0</v>
      </c>
      <c r="AC15" s="8">
        <f>AC11-AC13</f>
        <v>0</v>
      </c>
      <c r="AE15" s="8">
        <f>AE11-AE13</f>
        <v>0</v>
      </c>
    </row>
    <row r="17" spans="2:43" x14ac:dyDescent="0.35">
      <c r="B17" t="s">
        <v>81</v>
      </c>
    </row>
    <row r="19" spans="2:43" x14ac:dyDescent="0.35">
      <c r="B19" t="s">
        <v>78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2:43" x14ac:dyDescent="0.35">
      <c r="C20" s="10">
        <v>1</v>
      </c>
      <c r="D20" s="5" t="s">
        <v>0</v>
      </c>
      <c r="E20" s="5"/>
      <c r="F20" s="5"/>
      <c r="G20" s="5"/>
      <c r="H20" s="5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>
        <f>Y21+Y31+Y32</f>
        <v>2954.0999999999995</v>
      </c>
      <c r="Z20" s="13"/>
      <c r="AA20" s="13"/>
      <c r="AB20" s="13"/>
      <c r="AC20" s="13"/>
      <c r="AD20" s="13"/>
      <c r="AE20" s="13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2:43" x14ac:dyDescent="0.35">
      <c r="C21" s="1"/>
      <c r="D21" s="1" t="s">
        <v>1</v>
      </c>
      <c r="E21" t="s">
        <v>86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>
        <v>2836.7</v>
      </c>
      <c r="Z21" s="9"/>
      <c r="AA21" s="9"/>
      <c r="AB21" s="9"/>
      <c r="AC21" s="9"/>
      <c r="AD21" s="9"/>
      <c r="AE21" s="9"/>
    </row>
    <row r="22" spans="2:43" x14ac:dyDescent="0.35">
      <c r="C22" s="1"/>
      <c r="D22" s="1"/>
      <c r="E22" t="s">
        <v>3</v>
      </c>
      <c r="F22" t="s">
        <v>2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2:43" x14ac:dyDescent="0.35">
      <c r="C23" s="1"/>
      <c r="D23" s="1"/>
      <c r="E23" s="1"/>
      <c r="F23" s="1" t="s">
        <v>87</v>
      </c>
      <c r="G23" t="s">
        <v>4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2:43" x14ac:dyDescent="0.35">
      <c r="C24" s="1"/>
      <c r="D24" s="1"/>
      <c r="E24" s="1"/>
      <c r="F24" s="1" t="s">
        <v>11</v>
      </c>
      <c r="G24" t="s">
        <v>5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2:43" x14ac:dyDescent="0.35">
      <c r="C25" s="1"/>
      <c r="D25" s="1"/>
      <c r="E25" s="1"/>
      <c r="F25" s="1" t="s">
        <v>13</v>
      </c>
      <c r="G25" t="s">
        <v>6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2:43" x14ac:dyDescent="0.35">
      <c r="C26" s="1"/>
      <c r="D26" s="1"/>
      <c r="E26" s="1"/>
      <c r="F26" s="1" t="s">
        <v>88</v>
      </c>
      <c r="G26" t="s">
        <v>8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2:43" x14ac:dyDescent="0.35">
      <c r="C27" s="1"/>
      <c r="D27" s="1" t="s">
        <v>25</v>
      </c>
      <c r="E27" s="2" t="s">
        <v>26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2:43" x14ac:dyDescent="0.35">
      <c r="C28" s="1"/>
      <c r="D28" s="1"/>
      <c r="F28" s="1" t="s">
        <v>87</v>
      </c>
      <c r="G28" t="s">
        <v>10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2:43" x14ac:dyDescent="0.35">
      <c r="C29" s="1"/>
      <c r="D29" s="1"/>
      <c r="F29" s="1" t="s">
        <v>11</v>
      </c>
      <c r="G29" t="s">
        <v>12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2:43" x14ac:dyDescent="0.35">
      <c r="C30" s="1"/>
      <c r="D30" s="1"/>
      <c r="F30" s="1" t="s">
        <v>13</v>
      </c>
      <c r="G30" t="s">
        <v>6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2:43" x14ac:dyDescent="0.35">
      <c r="C31" s="1"/>
      <c r="D31" t="s">
        <v>25</v>
      </c>
      <c r="E31" s="2" t="s">
        <v>29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>
        <v>77.7</v>
      </c>
      <c r="Z31" s="9"/>
      <c r="AA31" s="9"/>
      <c r="AB31" s="9"/>
      <c r="AC31" s="9"/>
      <c r="AD31" s="9"/>
      <c r="AE31" s="9"/>
    </row>
    <row r="32" spans="2:43" x14ac:dyDescent="0.35">
      <c r="C32" s="1"/>
      <c r="D32" t="s">
        <v>17</v>
      </c>
      <c r="E32" s="2" t="s">
        <v>56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>
        <v>39.700000000000003</v>
      </c>
      <c r="Z32" s="9"/>
      <c r="AA32" s="9"/>
      <c r="AB32" s="9"/>
      <c r="AC32" s="9"/>
      <c r="AD32" s="9"/>
      <c r="AE32" s="9"/>
    </row>
    <row r="33" spans="3:43" x14ac:dyDescent="0.35">
      <c r="C33" s="1"/>
      <c r="D33" s="1"/>
      <c r="E33" s="1"/>
      <c r="F33" s="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Z33" s="9"/>
      <c r="AA33" s="9"/>
      <c r="AB33" s="9"/>
      <c r="AC33" s="9"/>
      <c r="AD33" s="9"/>
      <c r="AE33" s="9"/>
    </row>
    <row r="34" spans="3:43" x14ac:dyDescent="0.35">
      <c r="C34" s="10">
        <v>2</v>
      </c>
      <c r="D34" s="11" t="s">
        <v>14</v>
      </c>
      <c r="E34" s="10"/>
      <c r="F34" s="10"/>
      <c r="G34" s="5"/>
      <c r="H34" s="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>
        <f>Y42+Y43+Y44+Y45+Y46</f>
        <v>1316.5000000000002</v>
      </c>
      <c r="Z34" s="12"/>
      <c r="AA34" s="12"/>
      <c r="AB34" s="12"/>
      <c r="AC34" s="12"/>
      <c r="AD34" s="12"/>
      <c r="AE34" s="12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3:43" x14ac:dyDescent="0.35">
      <c r="C35" s="1"/>
      <c r="D35" s="1" t="s">
        <v>1</v>
      </c>
      <c r="E35" s="2" t="s">
        <v>43</v>
      </c>
      <c r="F35" s="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3:43" x14ac:dyDescent="0.35">
      <c r="C36" s="1"/>
      <c r="D36" s="1"/>
      <c r="E36" s="1" t="s">
        <v>3</v>
      </c>
      <c r="F36" s="2" t="s">
        <v>37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3:43" x14ac:dyDescent="0.35">
      <c r="C37" s="1"/>
      <c r="D37" s="1"/>
      <c r="E37" s="1" t="s">
        <v>7</v>
      </c>
      <c r="F37" s="2" t="s">
        <v>15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3:43" x14ac:dyDescent="0.35">
      <c r="C38" s="1"/>
      <c r="D38" s="1" t="s">
        <v>16</v>
      </c>
      <c r="E38" s="2" t="s">
        <v>44</v>
      </c>
      <c r="F38" s="2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3:43" x14ac:dyDescent="0.35">
      <c r="C39" s="1"/>
      <c r="D39" s="1" t="s">
        <v>17</v>
      </c>
      <c r="E39" s="2" t="s">
        <v>42</v>
      </c>
      <c r="F39" s="2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3:43" x14ac:dyDescent="0.35">
      <c r="C40" s="1"/>
      <c r="D40" s="1" t="s">
        <v>18</v>
      </c>
      <c r="E40" s="2" t="s">
        <v>45</v>
      </c>
      <c r="F40" s="2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3:43" x14ac:dyDescent="0.35">
      <c r="C41" s="1"/>
      <c r="D41" s="1" t="s">
        <v>41</v>
      </c>
      <c r="E41" s="2" t="s">
        <v>46</v>
      </c>
      <c r="F41" s="2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3:43" x14ac:dyDescent="0.35">
      <c r="C42" s="1"/>
      <c r="D42" s="1"/>
      <c r="E42" s="2" t="s">
        <v>32</v>
      </c>
      <c r="F42" s="2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>
        <v>1222.4000000000001</v>
      </c>
      <c r="Z42" s="9"/>
      <c r="AA42" s="9"/>
      <c r="AB42" s="9"/>
      <c r="AC42" s="9"/>
      <c r="AD42" s="9"/>
      <c r="AE42" s="9"/>
    </row>
    <row r="43" spans="3:43" x14ac:dyDescent="0.35">
      <c r="C43" s="1"/>
      <c r="D43" s="1" t="s">
        <v>49</v>
      </c>
      <c r="E43" s="2" t="s">
        <v>52</v>
      </c>
      <c r="F43" s="2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>
        <v>6</v>
      </c>
      <c r="Z43" s="9"/>
      <c r="AA43" s="9"/>
      <c r="AB43" s="9"/>
      <c r="AC43" s="9"/>
      <c r="AD43" s="9"/>
      <c r="AE43" s="9"/>
    </row>
    <row r="44" spans="3:43" x14ac:dyDescent="0.35">
      <c r="C44" s="1"/>
      <c r="D44" s="1" t="s">
        <v>50</v>
      </c>
      <c r="E44" s="2" t="s">
        <v>53</v>
      </c>
      <c r="F44" s="2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>
        <v>24.9</v>
      </c>
      <c r="Z44" s="9"/>
      <c r="AA44" s="9"/>
      <c r="AB44" s="9"/>
      <c r="AC44" s="9"/>
      <c r="AD44" s="9"/>
      <c r="AE44" s="9"/>
    </row>
    <row r="45" spans="3:43" x14ac:dyDescent="0.35">
      <c r="C45" s="1"/>
      <c r="D45" s="1" t="s">
        <v>51</v>
      </c>
      <c r="E45" s="2" t="s">
        <v>54</v>
      </c>
      <c r="F45" s="2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>
        <v>40.700000000000003</v>
      </c>
      <c r="Z45" s="9"/>
      <c r="AA45" s="9"/>
      <c r="AB45" s="9"/>
      <c r="AC45" s="9"/>
      <c r="AD45" s="9"/>
      <c r="AE45" s="9"/>
    </row>
    <row r="46" spans="3:43" x14ac:dyDescent="0.35">
      <c r="C46" s="1"/>
      <c r="D46" s="1" t="s">
        <v>33</v>
      </c>
      <c r="E46" s="2" t="s">
        <v>55</v>
      </c>
      <c r="F46" s="2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>
        <v>22.5</v>
      </c>
      <c r="Z46" s="9"/>
      <c r="AA46" s="9"/>
      <c r="AB46" s="9"/>
      <c r="AC46" s="9"/>
      <c r="AD46" s="9"/>
      <c r="AE46" s="9"/>
    </row>
    <row r="47" spans="3:43" x14ac:dyDescent="0.35">
      <c r="C47" s="1"/>
      <c r="D47" s="1"/>
      <c r="E47" s="1"/>
      <c r="F47" s="2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3:43" x14ac:dyDescent="0.35">
      <c r="C48" s="1"/>
      <c r="D48" s="1"/>
      <c r="E48" s="1"/>
      <c r="F48" s="2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3:41" x14ac:dyDescent="0.35">
      <c r="C49" s="10">
        <v>3</v>
      </c>
      <c r="D49" s="11" t="s">
        <v>38</v>
      </c>
      <c r="E49" s="10"/>
      <c r="F49" s="11"/>
      <c r="G49" s="5"/>
      <c r="H49" s="5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>
        <f>Y50+Y53+Y54</f>
        <v>3104.8999999999996</v>
      </c>
      <c r="Z49" s="12"/>
      <c r="AA49" s="12"/>
      <c r="AB49" s="12"/>
      <c r="AC49" s="12"/>
      <c r="AD49" s="12"/>
      <c r="AE49" s="12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3:41" x14ac:dyDescent="0.35">
      <c r="C50" s="1"/>
      <c r="D50" s="1" t="s">
        <v>1</v>
      </c>
      <c r="E50" s="2" t="s">
        <v>39</v>
      </c>
      <c r="F50" s="2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>
        <v>2377.1999999999998</v>
      </c>
      <c r="Z50" s="9"/>
      <c r="AA50" s="9"/>
      <c r="AB50" s="9"/>
      <c r="AC50" s="9"/>
      <c r="AD50" s="9"/>
      <c r="AE50" s="9"/>
    </row>
    <row r="51" spans="3:41" x14ac:dyDescent="0.35">
      <c r="C51" s="1"/>
      <c r="D51" s="1"/>
      <c r="E51" s="2" t="s">
        <v>40</v>
      </c>
      <c r="F51" s="2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3:41" x14ac:dyDescent="0.35">
      <c r="C52" s="1"/>
      <c r="D52" s="1"/>
      <c r="E52" s="2" t="s">
        <v>6</v>
      </c>
      <c r="F52" s="2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3:41" x14ac:dyDescent="0.35">
      <c r="C53" s="1"/>
      <c r="D53" s="1" t="s">
        <v>16</v>
      </c>
      <c r="E53" s="2" t="s">
        <v>85</v>
      </c>
      <c r="F53" s="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>
        <v>575.6</v>
      </c>
      <c r="Z53" s="9"/>
      <c r="AA53" s="9"/>
      <c r="AB53" s="9"/>
      <c r="AC53" s="9"/>
      <c r="AD53" s="9"/>
      <c r="AE53" s="9"/>
    </row>
    <row r="54" spans="3:41" x14ac:dyDescent="0.35">
      <c r="C54" s="1"/>
      <c r="D54" s="1" t="s">
        <v>17</v>
      </c>
      <c r="E54" s="2" t="s">
        <v>34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>
        <v>152.1</v>
      </c>
      <c r="Z54" s="9"/>
      <c r="AA54" s="9"/>
      <c r="AB54" s="9"/>
      <c r="AC54" s="9"/>
      <c r="AD54" s="9"/>
      <c r="AE54" s="9"/>
    </row>
    <row r="55" spans="3:41" x14ac:dyDescent="0.35">
      <c r="C55" s="1"/>
      <c r="D55" s="1"/>
      <c r="E55" s="2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3:41" x14ac:dyDescent="0.35">
      <c r="C56" s="10">
        <v>4</v>
      </c>
      <c r="D56" s="11" t="s">
        <v>35</v>
      </c>
      <c r="E56" s="11"/>
      <c r="F56" s="5"/>
      <c r="G56" s="5"/>
      <c r="H56" s="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>
        <v>179.4</v>
      </c>
      <c r="Z56" s="12"/>
      <c r="AA56" s="12"/>
      <c r="AB56" s="12"/>
      <c r="AC56" s="12"/>
      <c r="AD56" s="12"/>
      <c r="AE56" s="12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3:41" x14ac:dyDescent="0.35">
      <c r="C57" s="1"/>
      <c r="D57" s="1" t="s">
        <v>1</v>
      </c>
      <c r="E57" t="s">
        <v>2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3:41" x14ac:dyDescent="0.35">
      <c r="C58" s="1"/>
      <c r="D58" s="1"/>
      <c r="E58" s="1" t="s">
        <v>3</v>
      </c>
      <c r="F58" t="s">
        <v>4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3:41" x14ac:dyDescent="0.35">
      <c r="C59" s="1"/>
      <c r="D59" s="1"/>
      <c r="E59" s="1"/>
      <c r="F59" t="s">
        <v>5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3:41" x14ac:dyDescent="0.35">
      <c r="C60" s="1"/>
      <c r="D60" s="1"/>
      <c r="E60" s="1"/>
      <c r="F60" t="s">
        <v>6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3:41" x14ac:dyDescent="0.35">
      <c r="C61" s="1"/>
      <c r="D61" s="1"/>
      <c r="E61" s="1" t="s">
        <v>7</v>
      </c>
      <c r="F61" t="s">
        <v>8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3:41" x14ac:dyDescent="0.35">
      <c r="C62" s="1"/>
      <c r="D62" s="1" t="s">
        <v>25</v>
      </c>
      <c r="E62" s="2" t="s">
        <v>26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3:41" x14ac:dyDescent="0.35">
      <c r="C63" s="1"/>
      <c r="D63" s="1"/>
      <c r="E63" s="1" t="s">
        <v>3</v>
      </c>
      <c r="F63" t="s">
        <v>10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3:41" x14ac:dyDescent="0.35">
      <c r="C64" s="1"/>
      <c r="D64" s="1"/>
      <c r="E64" s="1" t="s">
        <v>7</v>
      </c>
      <c r="F64" t="s">
        <v>12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3:43" x14ac:dyDescent="0.35">
      <c r="C65" s="1"/>
      <c r="D65" s="1"/>
      <c r="E65" s="1" t="s">
        <v>9</v>
      </c>
      <c r="F65" t="s">
        <v>6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3:43" x14ac:dyDescent="0.35">
      <c r="C66" s="1"/>
      <c r="D66" s="1"/>
      <c r="E66" s="2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3:43" x14ac:dyDescent="0.35">
      <c r="C67" s="10">
        <v>5</v>
      </c>
      <c r="D67" s="11" t="s">
        <v>36</v>
      </c>
      <c r="E67" s="11"/>
      <c r="F67" s="5"/>
      <c r="G67" s="5"/>
      <c r="H67" s="5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>
        <v>261.2</v>
      </c>
      <c r="Z67" s="12"/>
      <c r="AA67" s="12"/>
      <c r="AB67" s="12"/>
      <c r="AC67" s="12"/>
      <c r="AD67" s="12"/>
      <c r="AE67" s="12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3:43" x14ac:dyDescent="0.35">
      <c r="C68" s="1"/>
      <c r="D68" s="1" t="s">
        <v>1</v>
      </c>
      <c r="E68" t="s">
        <v>2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3:43" x14ac:dyDescent="0.35">
      <c r="C69" s="1"/>
      <c r="D69" s="1"/>
      <c r="E69" s="1" t="s">
        <v>3</v>
      </c>
      <c r="F69" t="s">
        <v>4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3:43" x14ac:dyDescent="0.35">
      <c r="C70" s="1"/>
      <c r="D70" s="1"/>
      <c r="E70" s="1"/>
      <c r="F70" t="s">
        <v>5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3:43" x14ac:dyDescent="0.35">
      <c r="C71" s="1"/>
      <c r="D71" s="1"/>
      <c r="E71" s="1"/>
      <c r="F71" t="s">
        <v>6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3:43" x14ac:dyDescent="0.35">
      <c r="C72" s="1"/>
      <c r="D72" s="1"/>
      <c r="E72" s="1" t="s">
        <v>7</v>
      </c>
      <c r="F72" t="s">
        <v>8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3:43" x14ac:dyDescent="0.35">
      <c r="C73" s="1"/>
      <c r="D73" s="1" t="s">
        <v>25</v>
      </c>
      <c r="E73" s="2" t="s">
        <v>26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3:43" x14ac:dyDescent="0.35">
      <c r="C74" s="1"/>
      <c r="D74" s="1"/>
      <c r="E74" s="1" t="s">
        <v>3</v>
      </c>
      <c r="F74" t="s">
        <v>10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3:43" x14ac:dyDescent="0.35">
      <c r="C75" s="1"/>
      <c r="D75" s="1"/>
      <c r="E75" s="1" t="s">
        <v>7</v>
      </c>
      <c r="F75" t="s">
        <v>12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3:43" x14ac:dyDescent="0.35">
      <c r="C76" s="1"/>
      <c r="D76" s="1"/>
      <c r="E76" s="1" t="s">
        <v>9</v>
      </c>
      <c r="F76" t="s">
        <v>6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3:43" x14ac:dyDescent="0.35">
      <c r="C77" s="1"/>
      <c r="D77" s="1"/>
      <c r="E77" s="2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3:43" x14ac:dyDescent="0.35">
      <c r="C78" s="10">
        <v>6</v>
      </c>
      <c r="D78" s="11" t="s">
        <v>6</v>
      </c>
      <c r="E78" s="11"/>
      <c r="F78" s="5"/>
      <c r="G78" s="5"/>
      <c r="H78" s="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>
        <f>Y79+Y80+Y81+Y89</f>
        <v>981.3</v>
      </c>
      <c r="Z78" s="12"/>
      <c r="AA78" s="12"/>
      <c r="AB78" s="12"/>
      <c r="AC78" s="12"/>
      <c r="AD78" s="12"/>
      <c r="AE78" s="12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3:43" x14ac:dyDescent="0.35">
      <c r="C79" s="1"/>
      <c r="D79" s="1" t="s">
        <v>1</v>
      </c>
      <c r="E79" s="2" t="s">
        <v>47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>
        <v>12.1</v>
      </c>
      <c r="Z79" s="9"/>
      <c r="AA79" s="9"/>
      <c r="AB79" s="9"/>
      <c r="AC79" s="9"/>
      <c r="AD79" s="9"/>
      <c r="AE79" s="9"/>
    </row>
    <row r="80" spans="3:43" x14ac:dyDescent="0.35">
      <c r="C80" s="1"/>
      <c r="D80" s="1" t="s">
        <v>16</v>
      </c>
      <c r="E80" s="2" t="s">
        <v>48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>
        <v>37.200000000000003</v>
      </c>
      <c r="Z80" s="9"/>
      <c r="AA80" s="9"/>
      <c r="AB80" s="9"/>
      <c r="AC80" s="9"/>
      <c r="AD80" s="9"/>
      <c r="AE80" s="9"/>
    </row>
    <row r="81" spans="3:41" x14ac:dyDescent="0.35">
      <c r="C81" s="1"/>
      <c r="D81" s="1" t="s">
        <v>17</v>
      </c>
      <c r="E81" s="2" t="s">
        <v>57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>
        <f>SUM(Y82:Y88)</f>
        <v>371.1</v>
      </c>
      <c r="Z81" s="9"/>
      <c r="AA81" s="9"/>
      <c r="AB81" s="9"/>
      <c r="AC81" s="9"/>
      <c r="AD81" s="9"/>
      <c r="AE81" s="9"/>
    </row>
    <row r="82" spans="3:41" x14ac:dyDescent="0.35">
      <c r="C82" s="1"/>
      <c r="D82" s="1"/>
      <c r="E82" s="1" t="s">
        <v>3</v>
      </c>
      <c r="F82" t="s">
        <v>58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>
        <v>136.80000000000001</v>
      </c>
      <c r="Z82" s="9"/>
      <c r="AA82" s="9"/>
      <c r="AB82" s="9"/>
      <c r="AC82" s="9"/>
      <c r="AD82" s="9"/>
      <c r="AE82" s="9"/>
    </row>
    <row r="83" spans="3:41" x14ac:dyDescent="0.35">
      <c r="C83" s="1"/>
      <c r="D83" s="1"/>
      <c r="E83" s="1" t="s">
        <v>7</v>
      </c>
      <c r="F83" t="s">
        <v>59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>
        <v>40.9</v>
      </c>
      <c r="Z83" s="9"/>
      <c r="AA83" s="9"/>
      <c r="AB83" s="9"/>
      <c r="AC83" s="9"/>
      <c r="AD83" s="9"/>
      <c r="AE83" s="9"/>
    </row>
    <row r="84" spans="3:41" x14ac:dyDescent="0.35">
      <c r="C84" s="1"/>
      <c r="D84" s="1"/>
      <c r="E84" s="1" t="s">
        <v>9</v>
      </c>
      <c r="F84" t="s">
        <v>60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>
        <v>120</v>
      </c>
      <c r="Z84" s="9"/>
      <c r="AA84" s="9"/>
      <c r="AB84" s="9"/>
      <c r="AC84" s="9"/>
      <c r="AD84" s="9"/>
      <c r="AE84" s="9"/>
    </row>
    <row r="85" spans="3:41" x14ac:dyDescent="0.35">
      <c r="C85" s="1"/>
      <c r="D85" s="1"/>
      <c r="E85" s="1" t="s">
        <v>66</v>
      </c>
      <c r="F85" t="s">
        <v>61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>
        <v>37.200000000000003</v>
      </c>
      <c r="Z85" s="9"/>
      <c r="AA85" s="9"/>
      <c r="AB85" s="9"/>
      <c r="AC85" s="9"/>
      <c r="AD85" s="9"/>
      <c r="AE85" s="9"/>
    </row>
    <row r="86" spans="3:41" x14ac:dyDescent="0.35">
      <c r="C86" s="1"/>
      <c r="D86" s="1"/>
      <c r="E86" s="1" t="s">
        <v>67</v>
      </c>
      <c r="F86" t="s">
        <v>62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>
        <v>0.3</v>
      </c>
      <c r="Z86" s="9"/>
      <c r="AA86" s="9"/>
      <c r="AB86" s="9"/>
      <c r="AC86" s="9"/>
      <c r="AD86" s="9"/>
      <c r="AE86" s="9"/>
    </row>
    <row r="87" spans="3:41" x14ac:dyDescent="0.35">
      <c r="C87" s="1"/>
      <c r="D87" s="1"/>
      <c r="E87" s="1" t="s">
        <v>68</v>
      </c>
      <c r="F87" t="s">
        <v>63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>
        <v>0</v>
      </c>
      <c r="Z87" s="9"/>
      <c r="AA87" s="9"/>
      <c r="AB87" s="9"/>
      <c r="AC87" s="9"/>
      <c r="AD87" s="9"/>
      <c r="AE87" s="9"/>
    </row>
    <row r="88" spans="3:41" x14ac:dyDescent="0.35">
      <c r="C88" s="1"/>
      <c r="D88" s="1"/>
      <c r="E88" s="1" t="s">
        <v>69</v>
      </c>
      <c r="F88" t="s">
        <v>64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>
        <v>35.9</v>
      </c>
      <c r="Z88" s="9"/>
      <c r="AA88" s="9"/>
      <c r="AB88" s="9"/>
      <c r="AC88" s="9"/>
      <c r="AD88" s="9"/>
      <c r="AE88" s="9"/>
    </row>
    <row r="89" spans="3:41" x14ac:dyDescent="0.35">
      <c r="C89" s="1"/>
      <c r="D89" s="1" t="s">
        <v>18</v>
      </c>
      <c r="E89" s="2" t="s">
        <v>65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f>SUM(Y90:Y94)</f>
        <v>560.9</v>
      </c>
      <c r="Z89" s="9"/>
      <c r="AA89" s="9"/>
      <c r="AB89" s="9"/>
      <c r="AC89" s="9"/>
      <c r="AD89" s="9"/>
      <c r="AE89" s="9"/>
    </row>
    <row r="90" spans="3:41" x14ac:dyDescent="0.35">
      <c r="C90" s="1"/>
      <c r="D90" s="1"/>
      <c r="E90" s="1" t="s">
        <v>3</v>
      </c>
      <c r="F90" t="s">
        <v>70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>
        <v>125.6</v>
      </c>
      <c r="Z90" s="9"/>
      <c r="AA90" s="9"/>
      <c r="AB90" s="9"/>
      <c r="AC90" s="9"/>
      <c r="AD90" s="9"/>
      <c r="AE90" s="9"/>
    </row>
    <row r="91" spans="3:41" x14ac:dyDescent="0.35">
      <c r="C91" s="1"/>
      <c r="D91" s="1"/>
      <c r="E91" s="1" t="s">
        <v>7</v>
      </c>
      <c r="F91" t="s">
        <v>71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>
        <v>147.9</v>
      </c>
      <c r="Z91" s="9"/>
      <c r="AA91" s="9"/>
      <c r="AB91" s="9"/>
      <c r="AC91" s="9"/>
      <c r="AD91" s="9"/>
      <c r="AE91" s="9"/>
    </row>
    <row r="92" spans="3:41" x14ac:dyDescent="0.35">
      <c r="C92" s="1"/>
      <c r="D92" s="1"/>
      <c r="E92" s="1" t="s">
        <v>9</v>
      </c>
      <c r="F92" t="s">
        <v>72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>
        <v>68.7</v>
      </c>
      <c r="Z92" s="9"/>
      <c r="AA92" s="9"/>
      <c r="AB92" s="9"/>
      <c r="AC92" s="9"/>
      <c r="AD92" s="9"/>
      <c r="AE92" s="9"/>
    </row>
    <row r="93" spans="3:41" x14ac:dyDescent="0.35">
      <c r="C93" s="1"/>
      <c r="D93" s="1"/>
      <c r="E93" s="1" t="s">
        <v>66</v>
      </c>
      <c r="F93" t="s">
        <v>73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>
        <v>180.6</v>
      </c>
      <c r="Z93" s="9"/>
      <c r="AA93" s="9"/>
      <c r="AB93" s="9"/>
      <c r="AC93" s="9"/>
      <c r="AD93" s="9"/>
      <c r="AE93" s="9"/>
    </row>
    <row r="94" spans="3:41" x14ac:dyDescent="0.35">
      <c r="C94" s="1"/>
      <c r="D94" s="1"/>
      <c r="E94" s="1" t="s">
        <v>67</v>
      </c>
      <c r="F94" t="s">
        <v>74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>
        <v>38.1</v>
      </c>
      <c r="Z94" s="9"/>
      <c r="AA94" s="9"/>
      <c r="AB94" s="9"/>
      <c r="AC94" s="9"/>
      <c r="AD94" s="9"/>
      <c r="AE94" s="9"/>
    </row>
    <row r="95" spans="3:41" x14ac:dyDescent="0.35">
      <c r="C95" s="1"/>
      <c r="D95" s="1"/>
      <c r="E95" s="1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3:41" x14ac:dyDescent="0.35">
      <c r="C96" s="10">
        <v>7</v>
      </c>
      <c r="D96" s="11" t="s">
        <v>75</v>
      </c>
      <c r="E96" s="10"/>
      <c r="F96" s="5"/>
      <c r="G96" s="5"/>
      <c r="H96" s="5"/>
      <c r="I96" s="12"/>
      <c r="J96" s="12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>
        <f>Y20+Y34+Y49+Y56+Y67+Y78</f>
        <v>8797.3999999999978</v>
      </c>
      <c r="Z96" s="13"/>
      <c r="AA96" s="13"/>
      <c r="AB96" s="13"/>
      <c r="AC96" s="13"/>
      <c r="AD96" s="13"/>
      <c r="AE96" s="13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2:41" x14ac:dyDescent="0.35">
      <c r="C97" s="1"/>
      <c r="D97" s="2" t="s">
        <v>76</v>
      </c>
      <c r="E97" s="1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>
        <v>647.9</v>
      </c>
      <c r="Z97" s="9"/>
      <c r="AA97" s="9"/>
      <c r="AB97" s="9"/>
      <c r="AC97" s="9"/>
      <c r="AD97" s="9"/>
      <c r="AE97" s="9"/>
    </row>
    <row r="98" spans="2:41" x14ac:dyDescent="0.35">
      <c r="C98" s="1"/>
      <c r="D98" t="s">
        <v>77</v>
      </c>
      <c r="E98" s="1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8">
        <f>Y96-Y97</f>
        <v>8149.4999999999982</v>
      </c>
      <c r="Z98" s="9"/>
      <c r="AA98" s="9"/>
      <c r="AB98" s="9"/>
      <c r="AC98" s="9"/>
      <c r="AD98" s="9"/>
      <c r="AE98" s="9"/>
    </row>
    <row r="99" spans="2:41" x14ac:dyDescent="0.35">
      <c r="C99" s="1"/>
      <c r="E99" s="1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4"/>
      <c r="Z99" s="9"/>
      <c r="AA99" s="9"/>
      <c r="AB99" s="9"/>
      <c r="AC99" s="9"/>
      <c r="AD99" s="9"/>
      <c r="AE99" s="9"/>
    </row>
    <row r="100" spans="2:41" x14ac:dyDescent="0.35">
      <c r="C100" s="1">
        <v>8</v>
      </c>
      <c r="D100" t="s">
        <v>89</v>
      </c>
      <c r="E100" s="1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4"/>
      <c r="Z100" s="9"/>
      <c r="AA100" s="9"/>
      <c r="AB100" s="9"/>
      <c r="AC100" s="9"/>
      <c r="AD100" s="9"/>
      <c r="AE100" s="9"/>
    </row>
    <row r="101" spans="2:41" x14ac:dyDescent="0.35">
      <c r="C101" s="1"/>
      <c r="D101" s="1" t="s">
        <v>90</v>
      </c>
      <c r="E101" s="2" t="s">
        <v>91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4">
        <v>458.2</v>
      </c>
      <c r="Z101" s="9"/>
      <c r="AA101" s="9"/>
      <c r="AB101" s="9"/>
      <c r="AC101" s="9"/>
      <c r="AD101" s="9"/>
      <c r="AE101" s="9"/>
    </row>
    <row r="102" spans="2:41" x14ac:dyDescent="0.35">
      <c r="C102" s="1"/>
      <c r="D102" s="1" t="s">
        <v>16</v>
      </c>
      <c r="E102" s="2" t="s">
        <v>92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5">
        <v>612.1</v>
      </c>
      <c r="Z102" s="9"/>
      <c r="AA102" s="9"/>
      <c r="AB102" s="9"/>
      <c r="AC102" s="9"/>
      <c r="AD102" s="9"/>
      <c r="AE102" s="9"/>
    </row>
    <row r="103" spans="2:41" x14ac:dyDescent="0.35">
      <c r="C103" s="1"/>
      <c r="D103" s="1"/>
      <c r="E103" s="2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14"/>
      <c r="Z103" s="9"/>
      <c r="AA103" s="9"/>
      <c r="AB103" s="9"/>
      <c r="AC103" s="9"/>
      <c r="AD103" s="9"/>
      <c r="AE103" s="9"/>
    </row>
    <row r="104" spans="2:41" x14ac:dyDescent="0.35">
      <c r="C104" s="1">
        <v>9</v>
      </c>
      <c r="D104" s="2" t="s">
        <v>93</v>
      </c>
      <c r="E104" s="1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8">
        <f>Y98+Y101+Y102</f>
        <v>9219.7999999999993</v>
      </c>
      <c r="Z104" s="9"/>
      <c r="AA104" s="9"/>
      <c r="AB104" s="9"/>
      <c r="AC104" s="9"/>
      <c r="AD104" s="9"/>
      <c r="AE104" s="9"/>
    </row>
    <row r="105" spans="2:41" x14ac:dyDescent="0.35">
      <c r="C105" s="1"/>
      <c r="E105" s="1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14"/>
      <c r="Z105" s="9"/>
      <c r="AA105" s="9"/>
      <c r="AB105" s="9"/>
      <c r="AC105" s="9"/>
      <c r="AD105" s="9"/>
      <c r="AE105" s="9"/>
    </row>
    <row r="106" spans="2:41" x14ac:dyDescent="0.35">
      <c r="C106" s="1"/>
      <c r="E106" s="1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2:41" x14ac:dyDescent="0.35">
      <c r="B107" s="5" t="s">
        <v>111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2:41" x14ac:dyDescent="0.35">
      <c r="C108" s="5" t="s">
        <v>32</v>
      </c>
      <c r="D108" s="5"/>
      <c r="E108" s="5"/>
      <c r="F108" s="5"/>
      <c r="G108" s="5"/>
      <c r="H108" s="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>
        <f>SUM(Y109:Y123)</f>
        <v>8188.3000000000011</v>
      </c>
      <c r="Z108" s="12"/>
      <c r="AA108" s="12"/>
      <c r="AB108" s="12"/>
      <c r="AC108" s="12"/>
      <c r="AD108" s="12"/>
      <c r="AE108" s="12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2:41" x14ac:dyDescent="0.35">
      <c r="C109" s="1">
        <v>1</v>
      </c>
      <c r="D109" s="2" t="s">
        <v>108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>
        <v>877.4</v>
      </c>
      <c r="Z109" s="9"/>
      <c r="AA109" s="9"/>
      <c r="AB109" s="9"/>
      <c r="AC109" s="9"/>
      <c r="AD109" s="9"/>
      <c r="AE109" s="9"/>
    </row>
    <row r="110" spans="2:41" x14ac:dyDescent="0.35">
      <c r="C110" s="1">
        <v>2</v>
      </c>
      <c r="D110" s="2" t="s">
        <v>94</v>
      </c>
      <c r="E110" s="2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>
        <v>284.5</v>
      </c>
      <c r="Z110" s="9"/>
      <c r="AA110" s="9"/>
      <c r="AB110" s="9"/>
      <c r="AC110" s="9"/>
      <c r="AD110" s="9"/>
      <c r="AE110" s="9"/>
    </row>
    <row r="111" spans="2:41" x14ac:dyDescent="0.35">
      <c r="C111" s="1">
        <v>3</v>
      </c>
      <c r="D111" s="2" t="s">
        <v>96</v>
      </c>
      <c r="E111" s="1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>
        <v>1109.4000000000001</v>
      </c>
      <c r="Z111" s="9"/>
      <c r="AA111" s="9"/>
      <c r="AB111" s="9"/>
      <c r="AC111" s="9"/>
      <c r="AD111" s="9"/>
      <c r="AE111" s="9"/>
    </row>
    <row r="112" spans="2:41" x14ac:dyDescent="0.35">
      <c r="C112" s="1">
        <v>4</v>
      </c>
      <c r="D112" s="2" t="s">
        <v>95</v>
      </c>
      <c r="E112" s="1"/>
      <c r="F112" s="1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>
        <v>2552.5</v>
      </c>
      <c r="Z112" s="9"/>
      <c r="AA112" s="9"/>
      <c r="AB112" s="9"/>
      <c r="AC112" s="9"/>
      <c r="AD112" s="9"/>
      <c r="AE112" s="9"/>
    </row>
    <row r="113" spans="3:31" x14ac:dyDescent="0.35">
      <c r="C113" s="1">
        <v>5</v>
      </c>
      <c r="D113" s="2" t="s">
        <v>97</v>
      </c>
      <c r="E113" s="1"/>
      <c r="F113" s="1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>
        <v>1815.5</v>
      </c>
      <c r="Z113" s="9"/>
      <c r="AA113" s="9"/>
      <c r="AB113" s="9"/>
      <c r="AC113" s="9"/>
      <c r="AD113" s="9"/>
      <c r="AE113" s="9"/>
    </row>
    <row r="114" spans="3:31" x14ac:dyDescent="0.35">
      <c r="C114" s="1">
        <v>6</v>
      </c>
      <c r="D114" s="2" t="s">
        <v>98</v>
      </c>
      <c r="E114" s="1"/>
      <c r="F114" s="1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>
        <v>688.6</v>
      </c>
      <c r="Z114" s="9"/>
      <c r="AA114" s="9"/>
      <c r="AB114" s="9"/>
      <c r="AC114" s="9"/>
      <c r="AD114" s="9"/>
      <c r="AE114" s="9"/>
    </row>
    <row r="115" spans="3:31" x14ac:dyDescent="0.35">
      <c r="C115" s="1">
        <v>7</v>
      </c>
      <c r="D115" s="2" t="s">
        <v>99</v>
      </c>
      <c r="E115" s="1"/>
      <c r="F115" s="1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>
        <v>63.2</v>
      </c>
      <c r="Z115" s="9"/>
      <c r="AA115" s="9"/>
      <c r="AB115" s="9"/>
      <c r="AC115" s="9"/>
      <c r="AD115" s="9"/>
      <c r="AE115" s="9"/>
    </row>
    <row r="116" spans="3:31" x14ac:dyDescent="0.35">
      <c r="C116" s="1">
        <v>8</v>
      </c>
      <c r="D116" s="2" t="s">
        <v>104</v>
      </c>
      <c r="E116" s="1"/>
      <c r="F116" s="1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>
        <v>6.1</v>
      </c>
      <c r="Z116" s="9"/>
      <c r="AA116" s="9"/>
      <c r="AB116" s="9"/>
      <c r="AC116" s="9"/>
      <c r="AD116" s="9"/>
      <c r="AE116" s="9"/>
    </row>
    <row r="117" spans="3:31" x14ac:dyDescent="0.35">
      <c r="C117" s="1">
        <v>9</v>
      </c>
      <c r="D117" s="2" t="s">
        <v>100</v>
      </c>
      <c r="E117" s="1"/>
      <c r="F117" s="1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>
        <v>791.1</v>
      </c>
      <c r="Z117" s="9"/>
      <c r="AA117" s="9"/>
      <c r="AB117" s="9"/>
      <c r="AC117" s="9"/>
      <c r="AD117" s="9"/>
      <c r="AE117" s="9"/>
    </row>
    <row r="118" spans="3:31" x14ac:dyDescent="0.35">
      <c r="C118" s="1"/>
      <c r="D118" s="2" t="s">
        <v>101</v>
      </c>
      <c r="E118" s="1"/>
      <c r="F118" s="1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3:31" x14ac:dyDescent="0.35">
      <c r="C119" s="1">
        <v>10</v>
      </c>
      <c r="D119" s="2" t="s">
        <v>102</v>
      </c>
      <c r="F119" s="1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18" t="s">
        <v>109</v>
      </c>
      <c r="Z119" s="9"/>
      <c r="AA119" s="9"/>
      <c r="AB119" s="9"/>
      <c r="AC119" s="9"/>
      <c r="AD119" s="9"/>
      <c r="AE119" s="9"/>
    </row>
    <row r="120" spans="3:31" x14ac:dyDescent="0.35">
      <c r="C120" s="1">
        <v>11</v>
      </c>
      <c r="D120" s="2" t="s">
        <v>105</v>
      </c>
      <c r="E120" s="1"/>
      <c r="F120" s="1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18" t="s">
        <v>109</v>
      </c>
      <c r="Z120" s="9"/>
      <c r="AA120" s="9"/>
      <c r="AB120" s="9"/>
      <c r="AC120" s="9"/>
      <c r="AD120" s="9"/>
      <c r="AE120" s="9"/>
    </row>
    <row r="121" spans="3:31" x14ac:dyDescent="0.35">
      <c r="C121" s="1"/>
      <c r="D121" s="2" t="s">
        <v>106</v>
      </c>
      <c r="E121" s="1"/>
      <c r="F121" s="1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18"/>
      <c r="Z121" s="9"/>
      <c r="AA121" s="9"/>
      <c r="AB121" s="9"/>
      <c r="AC121" s="9"/>
      <c r="AD121" s="9"/>
      <c r="AE121" s="9"/>
    </row>
    <row r="122" spans="3:31" x14ac:dyDescent="0.35">
      <c r="C122" s="1">
        <v>12</v>
      </c>
      <c r="D122" s="2" t="s">
        <v>107</v>
      </c>
      <c r="E122" s="1"/>
      <c r="F122" s="1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18" t="s">
        <v>109</v>
      </c>
      <c r="Z122" s="9"/>
      <c r="AA122" s="9"/>
      <c r="AB122" s="9"/>
      <c r="AC122" s="9"/>
      <c r="AD122" s="9"/>
      <c r="AE122" s="9"/>
    </row>
    <row r="123" spans="3:31" x14ac:dyDescent="0.35">
      <c r="C123" s="1">
        <v>13</v>
      </c>
      <c r="D123" s="2" t="s">
        <v>112</v>
      </c>
      <c r="E123" s="1"/>
      <c r="F123" s="1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18" t="s">
        <v>109</v>
      </c>
      <c r="Z123" s="9"/>
      <c r="AA123" s="9"/>
      <c r="AB123" s="9"/>
      <c r="AC123" s="9"/>
      <c r="AD123" s="9"/>
      <c r="AE123" s="9"/>
    </row>
    <row r="124" spans="3:31" x14ac:dyDescent="0.35">
      <c r="C124" s="1">
        <v>14</v>
      </c>
      <c r="D124" s="2" t="s">
        <v>103</v>
      </c>
      <c r="E124" s="1"/>
      <c r="F124" s="1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3:31" x14ac:dyDescent="0.35">
      <c r="C125" s="1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3:31" x14ac:dyDescent="0.35">
      <c r="C126" s="1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</sheetData>
  <mergeCells count="6">
    <mergeCell ref="K8:S8"/>
    <mergeCell ref="I7:S7"/>
    <mergeCell ref="U7:AE7"/>
    <mergeCell ref="W8:AE8"/>
    <mergeCell ref="AG7:AQ7"/>
    <mergeCell ref="AI8:AQ8"/>
  </mergeCells>
  <pageMargins left="0.2" right="0.1" top="0.25" bottom="0.25" header="0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20454-B633-4CE2-83AE-9D735791FC35}">
  <dimension ref="A1"/>
  <sheetViews>
    <sheetView workbookViewId="0">
      <selection activeCell="A6" sqref="A6"/>
    </sheetView>
  </sheetViews>
  <sheetFormatPr defaultRowHeight="14.5" x14ac:dyDescent="0.35"/>
  <sheetData>
    <row r="1" spans="1:1" x14ac:dyDescent="0.35">
      <c r="A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DBID and All of DC</vt:lpstr>
      <vt:lpstr>Key 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Widdicombe</dc:creator>
  <cp:lastModifiedBy>Gerry's Laptop</cp:lastModifiedBy>
  <cp:lastPrinted>2021-11-23T23:17:20Z</cp:lastPrinted>
  <dcterms:created xsi:type="dcterms:W3CDTF">2021-11-23T22:59:40Z</dcterms:created>
  <dcterms:modified xsi:type="dcterms:W3CDTF">2022-01-04T05:56:57Z</dcterms:modified>
</cp:coreProperties>
</file>